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9035" windowHeight="8475" activeTab="0"/>
  </bookViews>
  <sheets>
    <sheet name="関連指標" sheetId="1" r:id="rId1"/>
  </sheets>
  <definedNames>
    <definedName name="_xlnm.Print_Area" localSheetId="0">'関連指標'!$A$1:$M$65</definedName>
  </definedNames>
  <calcPr fullCalcOnLoad="1"/>
</workbook>
</file>

<file path=xl/sharedStrings.xml><?xml version="1.0" encoding="utf-8"?>
<sst xmlns="http://schemas.openxmlformats.org/spreadsheetml/2006/main" count="152" uniqueCount="80">
  <si>
    <t>1　所得総額等</t>
  </si>
  <si>
    <t>項目</t>
  </si>
  <si>
    <t>市</t>
  </si>
  <si>
    <t>市民所得</t>
  </si>
  <si>
    <t>名目県内総生産</t>
  </si>
  <si>
    <t>実質県内総生産</t>
  </si>
  <si>
    <t>県民所得</t>
  </si>
  <si>
    <t>名目国内総生産</t>
  </si>
  <si>
    <t>実質国内総生産</t>
  </si>
  <si>
    <t>国民所得</t>
  </si>
  <si>
    <t>単位</t>
  </si>
  <si>
    <t>百万円</t>
  </si>
  <si>
    <t>2　一人当たりの所得</t>
  </si>
  <si>
    <t>対県格差（県＝100）</t>
  </si>
  <si>
    <t>対国格差（国＝100）</t>
  </si>
  <si>
    <t>世帯</t>
  </si>
  <si>
    <t>人</t>
  </si>
  <si>
    <t>戸</t>
  </si>
  <si>
    <t>千万円</t>
  </si>
  <si>
    <t>事業所</t>
  </si>
  <si>
    <t>百万円</t>
  </si>
  <si>
    <t>商店</t>
  </si>
  <si>
    <t>Ⅱ　　関  連  指  標</t>
  </si>
  <si>
    <t>総世帯数</t>
  </si>
  <si>
    <t>総人口</t>
  </si>
  <si>
    <t>就業人口</t>
  </si>
  <si>
    <t>製造業事業所数</t>
  </si>
  <si>
    <t>製造業従業者数</t>
  </si>
  <si>
    <t>製造業製造品出荷額等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</si>
  <si>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</si>
  <si>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</si>
  <si>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</si>
  <si>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</si>
  <si>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</si>
  <si>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</si>
  <si>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</si>
  <si>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</si>
  <si>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</si>
  <si>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</si>
  <si>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</si>
  <si>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>商店数</t>
    </r>
    <r>
      <rPr>
        <sz val="8"/>
        <rFont val="ＭＳ Ｐ明朝"/>
        <family val="1"/>
      </rPr>
      <t>（飲食店を除く）</t>
    </r>
  </si>
  <si>
    <r>
      <t>商業従業者数</t>
    </r>
    <r>
      <rPr>
        <sz val="9"/>
        <rFont val="ＭＳ Ｐ明朝"/>
        <family val="1"/>
      </rPr>
      <t>（〃）</t>
    </r>
  </si>
  <si>
    <t>％</t>
  </si>
  <si>
    <t>％</t>
  </si>
  <si>
    <t>13年度</t>
  </si>
  <si>
    <r>
      <t>3   　   　</t>
    </r>
    <r>
      <rPr>
        <sz val="11"/>
        <rFont val="ＭＳ Ｐ明朝"/>
        <family val="1"/>
      </rPr>
      <t>：「国勢調査結果報告書」（各年度</t>
    </r>
    <r>
      <rPr>
        <sz val="11"/>
        <rFont val="ＭＳ 明朝"/>
        <family val="1"/>
      </rPr>
      <t>10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</t>
    </r>
  </si>
  <si>
    <t>17年度</t>
  </si>
  <si>
    <t>14年度</t>
  </si>
  <si>
    <t>15年度</t>
  </si>
  <si>
    <t>16年度</t>
  </si>
  <si>
    <t>名目国内総生産(支出側)</t>
  </si>
  <si>
    <t>実質国内総生産(支出側)</t>
  </si>
  <si>
    <t>販売農家人口</t>
  </si>
  <si>
    <t>販売農家数</t>
  </si>
  <si>
    <r>
      <t>4,5   　 　</t>
    </r>
    <r>
      <rPr>
        <sz val="11"/>
        <rFont val="ＭＳ Ｐ明朝"/>
        <family val="1"/>
      </rPr>
      <t>：「農林業センサス」（各年度</t>
    </r>
    <r>
      <rPr>
        <sz val="11"/>
        <rFont val="ＭＳ 明朝"/>
        <family val="1"/>
      </rPr>
      <t>2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</t>
    </r>
  </si>
  <si>
    <t>農業産出額</t>
  </si>
  <si>
    <r>
      <t>6  　　　　</t>
    </r>
    <r>
      <rPr>
        <sz val="11"/>
        <rFont val="ＭＳ Ｐ明朝"/>
        <family val="1"/>
      </rPr>
      <t>：「生産農業所得統計」</t>
    </r>
    <r>
      <rPr>
        <sz val="11"/>
        <rFont val="ＭＳ 明朝"/>
        <family val="1"/>
      </rPr>
      <t>(各年1月1日～12月31日の合計)</t>
    </r>
  </si>
  <si>
    <r>
      <t xml:space="preserve">10,11,12   </t>
    </r>
    <r>
      <rPr>
        <sz val="11"/>
        <rFont val="ＭＳ Ｐ明朝"/>
        <family val="1"/>
      </rPr>
      <t>：「山形県の商業」（各年度</t>
    </r>
    <r>
      <rPr>
        <sz val="11"/>
        <rFont val="ＭＳ 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日現在）、商店数は卸売業及び小売業の合計</t>
    </r>
  </si>
  <si>
    <t>事業所数</t>
  </si>
  <si>
    <t>(注)一人当たりの所得は、企業の利潤なども含んだ全体の所得水準を表す指標であり、個人の実収入などを表すものではありません。</t>
  </si>
  <si>
    <t>商業年間商品販売額（〃）</t>
  </si>
  <si>
    <t>3　参考値</t>
  </si>
  <si>
    <t>名目市内総生産</t>
  </si>
  <si>
    <t>18年度</t>
  </si>
  <si>
    <t>19年度</t>
  </si>
  <si>
    <t>1</t>
  </si>
  <si>
    <t>2</t>
  </si>
  <si>
    <t>20年度</t>
  </si>
  <si>
    <r>
      <t>7,8,9    　</t>
    </r>
    <r>
      <rPr>
        <sz val="11"/>
        <rFont val="ＭＳ Ｐ明朝"/>
        <family val="1"/>
      </rPr>
      <t>：「山形県の工業」（各年度</t>
    </r>
    <r>
      <rPr>
        <sz val="11"/>
        <rFont val="ＭＳ 明朝"/>
        <family val="1"/>
      </rPr>
      <t>12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31</t>
    </r>
    <r>
      <rPr>
        <sz val="11"/>
        <rFont val="ＭＳ Ｐ明朝"/>
        <family val="1"/>
      </rPr>
      <t>日現在）</t>
    </r>
  </si>
  <si>
    <t>21年度</t>
  </si>
  <si>
    <t>県</t>
  </si>
  <si>
    <t>国</t>
  </si>
  <si>
    <t>％</t>
  </si>
  <si>
    <t>千円</t>
  </si>
  <si>
    <t>百万円</t>
  </si>
  <si>
    <t>十億円</t>
  </si>
  <si>
    <t>資料：山形県企画振興部統計企画課「平成22年度県民経済計算」「平成22年度市町村民経済計算」</t>
  </si>
  <si>
    <t>22年度</t>
  </si>
  <si>
    <r>
      <t xml:space="preserve">13         </t>
    </r>
    <r>
      <rPr>
        <sz val="11"/>
        <rFont val="ＭＳ Ｐ明朝"/>
        <family val="1"/>
      </rPr>
      <t>：「事業所統計調査結果報告書」（</t>
    </r>
    <r>
      <rPr>
        <sz val="11"/>
        <rFont val="ＭＳ Ｐ明朝"/>
        <family val="1"/>
      </rPr>
      <t>平成</t>
    </r>
    <r>
      <rPr>
        <sz val="11"/>
        <rFont val="ＭＳ 明朝"/>
        <family val="1"/>
      </rPr>
      <t>13年度以降は10月1日現在</t>
    </r>
    <r>
      <rPr>
        <sz val="11"/>
        <rFont val="ＭＳ Ｐ明朝"/>
        <family val="1"/>
      </rPr>
      <t>）</t>
    </r>
  </si>
  <si>
    <r>
      <t xml:space="preserve">1,2        </t>
    </r>
    <r>
      <rPr>
        <sz val="11"/>
        <rFont val="ＭＳ Ｐ明朝"/>
        <family val="1"/>
      </rPr>
      <t>：平成</t>
    </r>
    <r>
      <rPr>
        <sz val="11"/>
        <rFont val="ＭＳ 明朝"/>
        <family val="1"/>
      </rPr>
      <t>17,22</t>
    </r>
    <r>
      <rPr>
        <sz val="11"/>
        <rFont val="ＭＳ Ｐ明朝"/>
        <family val="1"/>
      </rPr>
      <t>年度は「国勢調査結果報告書」、平成</t>
    </r>
    <r>
      <rPr>
        <sz val="11"/>
        <rFont val="ＭＳ 明朝"/>
        <family val="1"/>
      </rPr>
      <t>13</t>
    </r>
    <r>
      <rPr>
        <sz val="11"/>
        <rFont val="ＭＳ Ｐ明朝"/>
        <family val="1"/>
      </rPr>
      <t>～</t>
    </r>
    <r>
      <rPr>
        <sz val="11"/>
        <rFont val="ＭＳ 明朝"/>
        <family val="1"/>
      </rPr>
      <t>16</t>
    </r>
    <r>
      <rPr>
        <sz val="11"/>
        <rFont val="ＭＳ Ｐ明朝"/>
        <family val="1"/>
      </rPr>
      <t>年度、平成</t>
    </r>
    <r>
      <rPr>
        <sz val="11"/>
        <rFont val="ＭＳ 明朝"/>
        <family val="1"/>
      </rPr>
      <t>18</t>
    </r>
    <r>
      <rPr>
        <sz val="11"/>
        <rFont val="ＭＳ Ｐ明朝"/>
        <family val="1"/>
      </rPr>
      <t>～</t>
    </r>
    <r>
      <rPr>
        <sz val="11"/>
        <rFont val="ＭＳ 明朝"/>
        <family val="1"/>
      </rPr>
      <t>21</t>
    </r>
    <r>
      <rPr>
        <sz val="11"/>
        <rFont val="ＭＳ Ｐ明朝"/>
        <family val="1"/>
      </rPr>
      <t>年度は「山形県の人口と世帯数」（各年度</t>
    </r>
    <r>
      <rPr>
        <sz val="11"/>
        <rFont val="ＭＳ 明朝"/>
        <family val="1"/>
      </rPr>
      <t>10</t>
    </r>
    <r>
      <rPr>
        <sz val="11"/>
        <rFont val="ＭＳ Ｐ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</si>
</sst>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0"/>
    <numFmt numFmtId="179" formatCode="0.0000"/>
    <numFmt numFmtId="180" formatCode="0.000"/>
    <numFmt numFmtId="181" formatCode="0;&quot;△ &quot;0"/>
    <numFmt numFmtId="182" formatCode="0.0;&quot;△ &quot;0.0"/>
    <numFmt numFmtId="183" formatCode="&quot;-&quot;#,##0.0;[Red]\-#,##0.0"/>
    <numFmt numFmtId="184" formatCode="[Red]&quot;-&quot;#,##0.0;[Red]\-#,##0.0"/>
    <numFmt numFmtId="185" formatCode="#,##0.0"/>
    <numFmt numFmtId="186" formatCode="#,##0.000;[Red]\-#,##0.000"/>
    <numFmt numFmtId="187" formatCode="0.000_);[Red]\(0.000\)"/>
    <numFmt numFmtId="188" formatCode="0.00_);[Red]\(0.00\)"/>
    <numFmt numFmtId="189" formatCode="0.0_);[Red]\(0.0\)"/>
    <numFmt numFmtId="190" formatCode="#,##0.0_ "/>
    <numFmt numFmtId="191" formatCode="#,##0.0;&quot;△ &quot;#,##0.0"/>
    <numFmt numFmtId="192" formatCode="_ * #,##0.0_ ;_ * \-#,##0.0_ ;_ * &quot;-&quot;?_ ;_ @_ "/>
    <numFmt numFmtId="193" formatCode="#,##0;&quot;△ &quot;#,##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38" fontId="2" fillId="0" borderId="13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" fontId="2" fillId="0" borderId="13" xfId="49" applyNumberFormat="1" applyFont="1" applyFill="1" applyBorder="1" applyAlignment="1">
      <alignment vertical="center"/>
    </xf>
    <xf numFmtId="3" fontId="2" fillId="0" borderId="19" xfId="49" applyNumberFormat="1" applyFont="1" applyFill="1" applyBorder="1" applyAlignment="1">
      <alignment vertical="center"/>
    </xf>
    <xf numFmtId="3" fontId="2" fillId="0" borderId="16" xfId="49" applyNumberFormat="1" applyFont="1" applyFill="1" applyBorder="1" applyAlignment="1">
      <alignment vertical="center"/>
    </xf>
    <xf numFmtId="3" fontId="2" fillId="0" borderId="20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vertical="center"/>
    </xf>
    <xf numFmtId="192" fontId="2" fillId="0" borderId="14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92" fontId="2" fillId="0" borderId="13" xfId="49" applyNumberFormat="1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/>
    </xf>
    <xf numFmtId="192" fontId="2" fillId="0" borderId="20" xfId="49" applyNumberFormat="1" applyFont="1" applyFill="1" applyBorder="1" applyAlignment="1">
      <alignment vertical="center"/>
    </xf>
    <xf numFmtId="192" fontId="2" fillId="0" borderId="31" xfId="49" applyNumberFormat="1" applyFont="1" applyFill="1" applyBorder="1" applyAlignment="1">
      <alignment vertical="center"/>
    </xf>
    <xf numFmtId="192" fontId="2" fillId="0" borderId="32" xfId="49" applyNumberFormat="1" applyFont="1" applyFill="1" applyBorder="1" applyAlignment="1">
      <alignment vertical="center"/>
    </xf>
    <xf numFmtId="192" fontId="2" fillId="0" borderId="19" xfId="49" applyNumberFormat="1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33" xfId="49" applyNumberFormat="1" applyFont="1" applyFill="1" applyBorder="1" applyAlignment="1">
      <alignment vertical="center"/>
    </xf>
    <xf numFmtId="41" fontId="2" fillId="0" borderId="13" xfId="49" applyNumberFormat="1" applyFont="1" applyBorder="1" applyAlignment="1">
      <alignment vertical="center"/>
    </xf>
    <xf numFmtId="41" fontId="2" fillId="0" borderId="19" xfId="49" applyNumberFormat="1" applyFont="1" applyBorder="1" applyAlignment="1">
      <alignment vertical="center"/>
    </xf>
    <xf numFmtId="41" fontId="2" fillId="0" borderId="13" xfId="49" applyNumberFormat="1" applyFont="1" applyFill="1" applyBorder="1" applyAlignment="1">
      <alignment vertical="center"/>
    </xf>
    <xf numFmtId="41" fontId="2" fillId="0" borderId="14" xfId="49" applyNumberFormat="1" applyFont="1" applyBorder="1" applyAlignment="1">
      <alignment vertical="center"/>
    </xf>
    <xf numFmtId="41" fontId="2" fillId="0" borderId="14" xfId="49" applyNumberFormat="1" applyFont="1" applyFill="1" applyBorder="1" applyAlignment="1">
      <alignment vertical="center"/>
    </xf>
    <xf numFmtId="41" fontId="2" fillId="0" borderId="33" xfId="49" applyNumberFormat="1" applyFont="1" applyBorder="1" applyAlignment="1">
      <alignment vertical="center"/>
    </xf>
    <xf numFmtId="192" fontId="2" fillId="0" borderId="16" xfId="0" applyNumberFormat="1" applyFont="1" applyFill="1" applyBorder="1" applyAlignment="1">
      <alignment vertical="center"/>
    </xf>
    <xf numFmtId="192" fontId="2" fillId="0" borderId="33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1" fontId="2" fillId="0" borderId="19" xfId="49" applyNumberFormat="1" applyFont="1" applyFill="1" applyBorder="1" applyAlignment="1">
      <alignment vertical="center"/>
    </xf>
    <xf numFmtId="41" fontId="2" fillId="0" borderId="31" xfId="49" applyNumberFormat="1" applyFont="1" applyFill="1" applyBorder="1" applyAlignment="1">
      <alignment vertical="center"/>
    </xf>
    <xf numFmtId="41" fontId="2" fillId="0" borderId="32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49" fontId="3" fillId="0" borderId="25" xfId="49" applyNumberFormat="1" applyFont="1" applyBorder="1" applyAlignment="1">
      <alignment vertical="center"/>
    </xf>
    <xf numFmtId="38" fontId="2" fillId="0" borderId="26" xfId="49" applyFont="1" applyBorder="1" applyAlignment="1">
      <alignment vertical="center" shrinkToFit="1"/>
    </xf>
    <xf numFmtId="49" fontId="3" fillId="0" borderId="27" xfId="49" applyNumberFormat="1" applyFont="1" applyBorder="1" applyAlignment="1">
      <alignment vertical="center"/>
    </xf>
    <xf numFmtId="38" fontId="2" fillId="0" borderId="28" xfId="49" applyFont="1" applyBorder="1" applyAlignment="1">
      <alignment vertical="center" shrinkToFit="1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49" fontId="3" fillId="0" borderId="29" xfId="49" applyNumberFormat="1" applyFont="1" applyBorder="1" applyAlignment="1">
      <alignment vertical="center"/>
    </xf>
    <xf numFmtId="38" fontId="2" fillId="0" borderId="30" xfId="49" applyFont="1" applyBorder="1" applyAlignment="1">
      <alignment vertical="center" shrinkToFit="1"/>
    </xf>
    <xf numFmtId="38" fontId="3" fillId="0" borderId="16" xfId="49" applyFont="1" applyBorder="1" applyAlignment="1">
      <alignment horizontal="center" vertical="center"/>
    </xf>
    <xf numFmtId="41" fontId="2" fillId="0" borderId="16" xfId="49" applyNumberFormat="1" applyFont="1" applyBorder="1" applyAlignment="1">
      <alignment vertical="center"/>
    </xf>
    <xf numFmtId="41" fontId="2" fillId="0" borderId="20" xfId="49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2" fillId="0" borderId="16" xfId="49" applyNumberFormat="1" applyFont="1" applyFill="1" applyBorder="1" applyAlignment="1">
      <alignment vertical="center"/>
    </xf>
    <xf numFmtId="41" fontId="2" fillId="0" borderId="20" xfId="49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3" fontId="2" fillId="0" borderId="31" xfId="49" applyNumberFormat="1" applyFont="1" applyFill="1" applyBorder="1" applyAlignment="1">
      <alignment vertical="center"/>
    </xf>
    <xf numFmtId="3" fontId="2" fillId="0" borderId="32" xfId="49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8" fontId="2" fillId="0" borderId="42" xfId="49" applyFont="1" applyFill="1" applyBorder="1" applyAlignment="1">
      <alignment vertical="center"/>
    </xf>
    <xf numFmtId="3" fontId="2" fillId="0" borderId="43" xfId="49" applyNumberFormat="1" applyFont="1" applyFill="1" applyBorder="1" applyAlignment="1">
      <alignment vertical="center"/>
    </xf>
    <xf numFmtId="3" fontId="2" fillId="0" borderId="44" xfId="49" applyNumberFormat="1" applyFont="1" applyFill="1" applyBorder="1" applyAlignment="1">
      <alignment vertical="center"/>
    </xf>
    <xf numFmtId="3" fontId="2" fillId="0" borderId="42" xfId="49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192" fontId="2" fillId="0" borderId="44" xfId="49" applyNumberFormat="1" applyFont="1" applyFill="1" applyBorder="1" applyAlignment="1">
      <alignment vertical="center"/>
    </xf>
    <xf numFmtId="192" fontId="2" fillId="0" borderId="43" xfId="49" applyNumberFormat="1" applyFont="1" applyFill="1" applyBorder="1" applyAlignment="1">
      <alignment vertical="center"/>
    </xf>
    <xf numFmtId="192" fontId="2" fillId="0" borderId="42" xfId="49" applyNumberFormat="1" applyFont="1" applyFill="1" applyBorder="1" applyAlignment="1">
      <alignment vertical="center"/>
    </xf>
    <xf numFmtId="192" fontId="2" fillId="0" borderId="45" xfId="49" applyNumberFormat="1" applyFont="1" applyFill="1" applyBorder="1" applyAlignment="1">
      <alignment vertical="center"/>
    </xf>
    <xf numFmtId="193" fontId="2" fillId="0" borderId="16" xfId="49" applyNumberFormat="1" applyFont="1" applyFill="1" applyBorder="1" applyAlignment="1">
      <alignment vertical="center"/>
    </xf>
    <xf numFmtId="193" fontId="2" fillId="0" borderId="44" xfId="49" applyNumberFormat="1" applyFont="1" applyFill="1" applyBorder="1" applyAlignment="1">
      <alignment vertical="center"/>
    </xf>
    <xf numFmtId="193" fontId="2" fillId="0" borderId="20" xfId="49" applyNumberFormat="1" applyFont="1" applyFill="1" applyBorder="1" applyAlignment="1">
      <alignment vertical="center"/>
    </xf>
    <xf numFmtId="193" fontId="2" fillId="0" borderId="13" xfId="49" applyNumberFormat="1" applyFont="1" applyFill="1" applyBorder="1" applyAlignment="1">
      <alignment vertical="center"/>
    </xf>
    <xf numFmtId="193" fontId="2" fillId="0" borderId="42" xfId="49" applyNumberFormat="1" applyFont="1" applyFill="1" applyBorder="1" applyAlignment="1">
      <alignment vertical="center"/>
    </xf>
    <xf numFmtId="193" fontId="2" fillId="0" borderId="19" xfId="49" applyNumberFormat="1" applyFont="1" applyFill="1" applyBorder="1" applyAlignment="1">
      <alignment vertical="center"/>
    </xf>
    <xf numFmtId="193" fontId="2" fillId="0" borderId="14" xfId="49" applyNumberFormat="1" applyFont="1" applyFill="1" applyBorder="1" applyAlignment="1">
      <alignment vertical="center"/>
    </xf>
    <xf numFmtId="193" fontId="2" fillId="0" borderId="45" xfId="49" applyNumberFormat="1" applyFont="1" applyFill="1" applyBorder="1" applyAlignment="1">
      <alignment vertical="center"/>
    </xf>
    <xf numFmtId="193" fontId="2" fillId="0" borderId="33" xfId="49" applyNumberFormat="1" applyFont="1" applyFill="1" applyBorder="1" applyAlignment="1">
      <alignment vertical="center"/>
    </xf>
    <xf numFmtId="190" fontId="2" fillId="0" borderId="16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2.25390625" style="2" customWidth="1"/>
    <col min="2" max="2" width="19.50390625" style="2" customWidth="1"/>
    <col min="3" max="3" width="6.375" style="5" customWidth="1"/>
    <col min="4" max="13" width="11.625" style="2" customWidth="1"/>
    <col min="14" max="16384" width="9.00390625" style="2" customWidth="1"/>
  </cols>
  <sheetData>
    <row r="1" spans="1:13" ht="23.25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</row>
    <row r="2" ht="12" customHeight="1"/>
    <row r="3" ht="23.25" customHeight="1">
      <c r="A3" s="10" t="s">
        <v>0</v>
      </c>
    </row>
    <row r="4" spans="1:13" ht="23.25" customHeight="1">
      <c r="A4" s="129" t="s">
        <v>1</v>
      </c>
      <c r="B4" s="124"/>
      <c r="C4" s="135" t="s">
        <v>10</v>
      </c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1:13" ht="23.25" customHeight="1">
      <c r="A5" s="125"/>
      <c r="B5" s="126"/>
      <c r="C5" s="136"/>
      <c r="D5" s="3" t="s">
        <v>44</v>
      </c>
      <c r="E5" s="3" t="s">
        <v>47</v>
      </c>
      <c r="F5" s="3" t="s">
        <v>48</v>
      </c>
      <c r="G5" s="3" t="s">
        <v>49</v>
      </c>
      <c r="H5" s="3" t="s">
        <v>46</v>
      </c>
      <c r="I5" s="3" t="s">
        <v>63</v>
      </c>
      <c r="J5" s="3" t="s">
        <v>64</v>
      </c>
      <c r="K5" s="3" t="s">
        <v>67</v>
      </c>
      <c r="L5" s="99" t="s">
        <v>69</v>
      </c>
      <c r="M5" s="4" t="s">
        <v>77</v>
      </c>
    </row>
    <row r="6" spans="1:13" s="15" customFormat="1" ht="23.25" customHeight="1">
      <c r="A6" s="127" t="s">
        <v>2</v>
      </c>
      <c r="B6" s="14" t="s">
        <v>62</v>
      </c>
      <c r="C6" s="128" t="s">
        <v>11</v>
      </c>
      <c r="D6" s="25">
        <v>442613</v>
      </c>
      <c r="E6" s="25">
        <v>433627</v>
      </c>
      <c r="F6" s="25">
        <v>438262</v>
      </c>
      <c r="G6" s="25">
        <v>448297</v>
      </c>
      <c r="H6" s="25">
        <v>448323</v>
      </c>
      <c r="I6" s="25">
        <v>439694</v>
      </c>
      <c r="J6" s="25">
        <v>467835</v>
      </c>
      <c r="K6" s="25">
        <v>441284</v>
      </c>
      <c r="L6" s="100">
        <v>426436</v>
      </c>
      <c r="M6" s="26">
        <v>427846</v>
      </c>
    </row>
    <row r="7" spans="1:13" s="15" customFormat="1" ht="23.25" customHeight="1">
      <c r="A7" s="127"/>
      <c r="B7" s="14" t="s">
        <v>3</v>
      </c>
      <c r="C7" s="128"/>
      <c r="D7" s="97">
        <v>347638</v>
      </c>
      <c r="E7" s="97">
        <v>338033</v>
      </c>
      <c r="F7" s="97">
        <v>338902</v>
      </c>
      <c r="G7" s="97">
        <v>341360</v>
      </c>
      <c r="H7" s="97">
        <v>342007</v>
      </c>
      <c r="I7" s="97">
        <v>346209</v>
      </c>
      <c r="J7" s="97">
        <v>360240</v>
      </c>
      <c r="K7" s="97">
        <v>324177</v>
      </c>
      <c r="L7" s="101">
        <v>311602</v>
      </c>
      <c r="M7" s="98">
        <v>324996</v>
      </c>
    </row>
    <row r="8" spans="1:13" s="15" customFormat="1" ht="23.25" customHeight="1">
      <c r="A8" s="31"/>
      <c r="B8" s="16" t="s">
        <v>4</v>
      </c>
      <c r="C8" s="93"/>
      <c r="D8" s="29">
        <v>4073414</v>
      </c>
      <c r="E8" s="29">
        <v>4021359</v>
      </c>
      <c r="F8" s="29">
        <v>3950312</v>
      </c>
      <c r="G8" s="29">
        <v>3985966</v>
      </c>
      <c r="H8" s="29">
        <v>3937625</v>
      </c>
      <c r="I8" s="29">
        <v>4009640</v>
      </c>
      <c r="J8" s="29">
        <v>4153920</v>
      </c>
      <c r="K8" s="29">
        <v>3835674</v>
      </c>
      <c r="L8" s="102">
        <v>3633814</v>
      </c>
      <c r="M8" s="30">
        <v>3739070</v>
      </c>
    </row>
    <row r="9" spans="1:13" s="15" customFormat="1" ht="23.25" customHeight="1">
      <c r="A9" s="32" t="s">
        <v>70</v>
      </c>
      <c r="B9" s="14" t="s">
        <v>5</v>
      </c>
      <c r="C9" s="66" t="s">
        <v>74</v>
      </c>
      <c r="D9" s="27">
        <v>3672327</v>
      </c>
      <c r="E9" s="27">
        <v>3725919</v>
      </c>
      <c r="F9" s="27">
        <v>3758166</v>
      </c>
      <c r="G9" s="27">
        <v>3890581</v>
      </c>
      <c r="H9" s="27">
        <v>3934604</v>
      </c>
      <c r="I9" s="27">
        <v>4102398</v>
      </c>
      <c r="J9" s="27">
        <v>4344496</v>
      </c>
      <c r="K9" s="27">
        <v>4128045</v>
      </c>
      <c r="L9" s="103">
        <v>3896890</v>
      </c>
      <c r="M9" s="28">
        <v>4122267</v>
      </c>
    </row>
    <row r="10" spans="1:13" s="15" customFormat="1" ht="23.25" customHeight="1">
      <c r="A10" s="32"/>
      <c r="B10" s="14" t="s">
        <v>6</v>
      </c>
      <c r="C10" s="87"/>
      <c r="D10" s="97">
        <v>3135318</v>
      </c>
      <c r="E10" s="97">
        <v>3087717</v>
      </c>
      <c r="F10" s="97">
        <v>3057436</v>
      </c>
      <c r="G10" s="97">
        <v>3071723</v>
      </c>
      <c r="H10" s="97">
        <v>3048670</v>
      </c>
      <c r="I10" s="97">
        <v>3119855</v>
      </c>
      <c r="J10" s="97">
        <v>3240657</v>
      </c>
      <c r="K10" s="97">
        <v>2905106</v>
      </c>
      <c r="L10" s="101">
        <v>2763448</v>
      </c>
      <c r="M10" s="98">
        <v>2879756</v>
      </c>
    </row>
    <row r="11" spans="1:13" s="15" customFormat="1" ht="23.25" customHeight="1">
      <c r="A11" s="31"/>
      <c r="B11" s="16" t="s">
        <v>50</v>
      </c>
      <c r="C11" s="93"/>
      <c r="D11" s="109">
        <v>501711</v>
      </c>
      <c r="E11" s="109">
        <v>498009</v>
      </c>
      <c r="F11" s="109">
        <v>501889</v>
      </c>
      <c r="G11" s="109">
        <v>502761</v>
      </c>
      <c r="H11" s="109">
        <v>505349</v>
      </c>
      <c r="I11" s="109">
        <v>509106</v>
      </c>
      <c r="J11" s="109">
        <v>513023</v>
      </c>
      <c r="K11" s="109">
        <v>489520</v>
      </c>
      <c r="L11" s="110">
        <v>473934</v>
      </c>
      <c r="M11" s="111">
        <v>480098</v>
      </c>
    </row>
    <row r="12" spans="1:13" s="15" customFormat="1" ht="23.25" customHeight="1">
      <c r="A12" s="32" t="s">
        <v>71</v>
      </c>
      <c r="B12" s="14" t="s">
        <v>51</v>
      </c>
      <c r="C12" s="66" t="s">
        <v>75</v>
      </c>
      <c r="D12" s="112">
        <v>474685</v>
      </c>
      <c r="E12" s="112">
        <v>479871</v>
      </c>
      <c r="F12" s="112">
        <v>490756</v>
      </c>
      <c r="G12" s="112">
        <v>497913</v>
      </c>
      <c r="H12" s="112">
        <v>507158</v>
      </c>
      <c r="I12" s="112">
        <v>516038</v>
      </c>
      <c r="J12" s="112">
        <v>525470</v>
      </c>
      <c r="K12" s="112">
        <v>505795</v>
      </c>
      <c r="L12" s="113">
        <v>495570</v>
      </c>
      <c r="M12" s="114">
        <v>512316</v>
      </c>
    </row>
    <row r="13" spans="1:13" s="15" customFormat="1" ht="23.25" customHeight="1">
      <c r="A13" s="33"/>
      <c r="B13" s="13" t="s">
        <v>9</v>
      </c>
      <c r="C13" s="88"/>
      <c r="D13" s="115">
        <v>366784</v>
      </c>
      <c r="E13" s="115">
        <v>363890</v>
      </c>
      <c r="F13" s="115">
        <v>368101</v>
      </c>
      <c r="G13" s="115">
        <v>370117</v>
      </c>
      <c r="H13" s="115">
        <v>374125</v>
      </c>
      <c r="I13" s="115">
        <v>378190</v>
      </c>
      <c r="J13" s="115">
        <v>381239</v>
      </c>
      <c r="K13" s="115">
        <v>355038</v>
      </c>
      <c r="L13" s="116">
        <v>344384</v>
      </c>
      <c r="M13" s="117">
        <v>352310</v>
      </c>
    </row>
    <row r="14" s="15" customFormat="1" ht="15" customHeight="1">
      <c r="C14" s="17"/>
    </row>
    <row r="15" spans="1:13" s="15" customFormat="1" ht="23.25" customHeight="1">
      <c r="A15" s="130" t="s">
        <v>1</v>
      </c>
      <c r="B15" s="131"/>
      <c r="C15" s="134" t="s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s="15" customFormat="1" ht="23.25" customHeight="1">
      <c r="A16" s="132"/>
      <c r="B16" s="133"/>
      <c r="C16" s="122"/>
      <c r="D16" s="18" t="s">
        <v>44</v>
      </c>
      <c r="E16" s="18" t="s">
        <v>47</v>
      </c>
      <c r="F16" s="18" t="s">
        <v>48</v>
      </c>
      <c r="G16" s="18" t="s">
        <v>49</v>
      </c>
      <c r="H16" s="18" t="s">
        <v>46</v>
      </c>
      <c r="I16" s="18" t="s">
        <v>63</v>
      </c>
      <c r="J16" s="18" t="s">
        <v>64</v>
      </c>
      <c r="K16" s="18" t="s">
        <v>67</v>
      </c>
      <c r="L16" s="104" t="s">
        <v>69</v>
      </c>
      <c r="M16" s="19" t="s">
        <v>77</v>
      </c>
    </row>
    <row r="17" spans="1:13" s="15" customFormat="1" ht="23.25" customHeight="1">
      <c r="A17" s="127" t="s">
        <v>2</v>
      </c>
      <c r="B17" s="14" t="s">
        <v>62</v>
      </c>
      <c r="C17" s="128" t="s">
        <v>42</v>
      </c>
      <c r="D17" s="44">
        <v>0</v>
      </c>
      <c r="E17" s="44">
        <f aca="true" t="shared" si="0" ref="E17:E24">ROUND((E6-D6)/D6*100,1)</f>
        <v>-2</v>
      </c>
      <c r="F17" s="44">
        <f aca="true" t="shared" si="1" ref="F17:F24">ROUND((F6-E6)/E6*100,1)</f>
        <v>1.1</v>
      </c>
      <c r="G17" s="44">
        <f aca="true" t="shared" si="2" ref="G17:G24">ROUND((G6-F6)/F6*100,1)</f>
        <v>2.3</v>
      </c>
      <c r="H17" s="118">
        <f aca="true" t="shared" si="3" ref="H17:H24">ROUND((H6-G6)/G6*100,1)</f>
        <v>0</v>
      </c>
      <c r="I17" s="44">
        <f aca="true" t="shared" si="4" ref="I17:I24">ROUND((I6-H6)/H6*100,1)</f>
        <v>-1.9</v>
      </c>
      <c r="J17" s="44">
        <f aca="true" t="shared" si="5" ref="J17:J24">ROUND((J6-I6)/I6*100,1)</f>
        <v>6.4</v>
      </c>
      <c r="K17" s="44">
        <f aca="true" t="shared" si="6" ref="K17:K24">ROUND((K6-J6)/J6*100,1)</f>
        <v>-5.7</v>
      </c>
      <c r="L17" s="105">
        <f aca="true" t="shared" si="7" ref="L17:M24">ROUND((L6-K6)/K6*100,1)</f>
        <v>-3.4</v>
      </c>
      <c r="M17" s="45">
        <f t="shared" si="7"/>
        <v>0.3</v>
      </c>
    </row>
    <row r="18" spans="1:13" s="15" customFormat="1" ht="23.25" customHeight="1">
      <c r="A18" s="127"/>
      <c r="B18" s="14" t="s">
        <v>3</v>
      </c>
      <c r="C18" s="128"/>
      <c r="D18" s="46">
        <v>0</v>
      </c>
      <c r="E18" s="46">
        <f t="shared" si="0"/>
        <v>-2.8</v>
      </c>
      <c r="F18" s="46">
        <f t="shared" si="1"/>
        <v>0.3</v>
      </c>
      <c r="G18" s="46">
        <f t="shared" si="2"/>
        <v>0.7</v>
      </c>
      <c r="H18" s="46">
        <f t="shared" si="3"/>
        <v>0.2</v>
      </c>
      <c r="I18" s="46">
        <f t="shared" si="4"/>
        <v>1.2</v>
      </c>
      <c r="J18" s="46">
        <f t="shared" si="5"/>
        <v>4.1</v>
      </c>
      <c r="K18" s="46">
        <f t="shared" si="6"/>
        <v>-10</v>
      </c>
      <c r="L18" s="106">
        <f t="shared" si="7"/>
        <v>-3.9</v>
      </c>
      <c r="M18" s="47">
        <f t="shared" si="7"/>
        <v>4.3</v>
      </c>
    </row>
    <row r="19" spans="1:13" s="15" customFormat="1" ht="23.25" customHeight="1">
      <c r="A19" s="31"/>
      <c r="B19" s="16" t="s">
        <v>4</v>
      </c>
      <c r="C19" s="93"/>
      <c r="D19" s="44">
        <v>0</v>
      </c>
      <c r="E19" s="44">
        <f t="shared" si="0"/>
        <v>-1.3</v>
      </c>
      <c r="F19" s="44">
        <f t="shared" si="1"/>
        <v>-1.8</v>
      </c>
      <c r="G19" s="44">
        <f t="shared" si="2"/>
        <v>0.9</v>
      </c>
      <c r="H19" s="44">
        <f t="shared" si="3"/>
        <v>-1.2</v>
      </c>
      <c r="I19" s="44">
        <f t="shared" si="4"/>
        <v>1.8</v>
      </c>
      <c r="J19" s="44">
        <f t="shared" si="5"/>
        <v>3.6</v>
      </c>
      <c r="K19" s="44">
        <f t="shared" si="6"/>
        <v>-7.7</v>
      </c>
      <c r="L19" s="105">
        <f t="shared" si="7"/>
        <v>-5.3</v>
      </c>
      <c r="M19" s="45">
        <f t="shared" si="7"/>
        <v>2.9</v>
      </c>
    </row>
    <row r="20" spans="1:13" s="15" customFormat="1" ht="23.25" customHeight="1">
      <c r="A20" s="32" t="s">
        <v>70</v>
      </c>
      <c r="B20" s="14" t="s">
        <v>5</v>
      </c>
      <c r="C20" s="66" t="s">
        <v>72</v>
      </c>
      <c r="D20" s="43">
        <v>0</v>
      </c>
      <c r="E20" s="43">
        <f t="shared" si="0"/>
        <v>1.5</v>
      </c>
      <c r="F20" s="43">
        <f t="shared" si="1"/>
        <v>0.9</v>
      </c>
      <c r="G20" s="43">
        <f t="shared" si="2"/>
        <v>3.5</v>
      </c>
      <c r="H20" s="43">
        <f t="shared" si="3"/>
        <v>1.1</v>
      </c>
      <c r="I20" s="43">
        <f t="shared" si="4"/>
        <v>4.3</v>
      </c>
      <c r="J20" s="43">
        <f t="shared" si="5"/>
        <v>5.9</v>
      </c>
      <c r="K20" s="43">
        <f t="shared" si="6"/>
        <v>-5</v>
      </c>
      <c r="L20" s="107">
        <f t="shared" si="7"/>
        <v>-5.6</v>
      </c>
      <c r="M20" s="48">
        <f t="shared" si="7"/>
        <v>5.8</v>
      </c>
    </row>
    <row r="21" spans="1:13" s="15" customFormat="1" ht="23.25" customHeight="1">
      <c r="A21" s="94"/>
      <c r="B21" s="95" t="s">
        <v>6</v>
      </c>
      <c r="C21" s="96"/>
      <c r="D21" s="46">
        <v>0</v>
      </c>
      <c r="E21" s="46">
        <f t="shared" si="0"/>
        <v>-1.5</v>
      </c>
      <c r="F21" s="46">
        <f t="shared" si="1"/>
        <v>-1</v>
      </c>
      <c r="G21" s="46">
        <f t="shared" si="2"/>
        <v>0.5</v>
      </c>
      <c r="H21" s="46">
        <f t="shared" si="3"/>
        <v>-0.8</v>
      </c>
      <c r="I21" s="46">
        <f t="shared" si="4"/>
        <v>2.3</v>
      </c>
      <c r="J21" s="46">
        <f t="shared" si="5"/>
        <v>3.9</v>
      </c>
      <c r="K21" s="46">
        <f t="shared" si="6"/>
        <v>-10.4</v>
      </c>
      <c r="L21" s="106">
        <f t="shared" si="7"/>
        <v>-4.9</v>
      </c>
      <c r="M21" s="47">
        <f t="shared" si="7"/>
        <v>4.2</v>
      </c>
    </row>
    <row r="22" spans="1:13" s="15" customFormat="1" ht="23.25" customHeight="1">
      <c r="A22" s="31"/>
      <c r="B22" s="16" t="s">
        <v>7</v>
      </c>
      <c r="C22" s="93"/>
      <c r="D22" s="44">
        <v>0</v>
      </c>
      <c r="E22" s="44">
        <f t="shared" si="0"/>
        <v>-0.7</v>
      </c>
      <c r="F22" s="44">
        <f t="shared" si="1"/>
        <v>0.8</v>
      </c>
      <c r="G22" s="44">
        <f t="shared" si="2"/>
        <v>0.2</v>
      </c>
      <c r="H22" s="44">
        <f t="shared" si="3"/>
        <v>0.5</v>
      </c>
      <c r="I22" s="44">
        <f t="shared" si="4"/>
        <v>0.7</v>
      </c>
      <c r="J22" s="44">
        <f t="shared" si="5"/>
        <v>0.8</v>
      </c>
      <c r="K22" s="44">
        <f t="shared" si="6"/>
        <v>-4.6</v>
      </c>
      <c r="L22" s="105">
        <f t="shared" si="7"/>
        <v>-3.2</v>
      </c>
      <c r="M22" s="45">
        <f t="shared" si="7"/>
        <v>1.3</v>
      </c>
    </row>
    <row r="23" spans="1:13" s="15" customFormat="1" ht="23.25" customHeight="1">
      <c r="A23" s="32" t="s">
        <v>71</v>
      </c>
      <c r="B23" s="14" t="s">
        <v>8</v>
      </c>
      <c r="C23" s="66" t="s">
        <v>72</v>
      </c>
      <c r="D23" s="43">
        <v>0</v>
      </c>
      <c r="E23" s="43">
        <f t="shared" si="0"/>
        <v>1.1</v>
      </c>
      <c r="F23" s="43">
        <f t="shared" si="1"/>
        <v>2.3</v>
      </c>
      <c r="G23" s="43">
        <f t="shared" si="2"/>
        <v>1.5</v>
      </c>
      <c r="H23" s="43">
        <f t="shared" si="3"/>
        <v>1.9</v>
      </c>
      <c r="I23" s="43">
        <f t="shared" si="4"/>
        <v>1.8</v>
      </c>
      <c r="J23" s="43">
        <f t="shared" si="5"/>
        <v>1.8</v>
      </c>
      <c r="K23" s="43">
        <f t="shared" si="6"/>
        <v>-3.7</v>
      </c>
      <c r="L23" s="107">
        <f t="shared" si="7"/>
        <v>-2</v>
      </c>
      <c r="M23" s="48">
        <f t="shared" si="7"/>
        <v>3.4</v>
      </c>
    </row>
    <row r="24" spans="1:13" s="15" customFormat="1" ht="23.25" customHeight="1">
      <c r="A24" s="33"/>
      <c r="B24" s="13" t="s">
        <v>9</v>
      </c>
      <c r="C24" s="88"/>
      <c r="D24" s="49">
        <v>0</v>
      </c>
      <c r="E24" s="49">
        <f t="shared" si="0"/>
        <v>-0.8</v>
      </c>
      <c r="F24" s="49">
        <f t="shared" si="1"/>
        <v>1.2</v>
      </c>
      <c r="G24" s="49">
        <f t="shared" si="2"/>
        <v>0.5</v>
      </c>
      <c r="H24" s="49">
        <f t="shared" si="3"/>
        <v>1.1</v>
      </c>
      <c r="I24" s="49">
        <f t="shared" si="4"/>
        <v>1.1</v>
      </c>
      <c r="J24" s="49">
        <f t="shared" si="5"/>
        <v>0.8</v>
      </c>
      <c r="K24" s="49">
        <f t="shared" si="6"/>
        <v>-6.9</v>
      </c>
      <c r="L24" s="108">
        <f t="shared" si="7"/>
        <v>-3</v>
      </c>
      <c r="M24" s="50">
        <f t="shared" si="7"/>
        <v>2.3</v>
      </c>
    </row>
    <row r="25" spans="1:13" s="15" customFormat="1" ht="15" customHeight="1">
      <c r="A25" s="64" t="s">
        <v>76</v>
      </c>
      <c r="C25" s="17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3:13" s="15" customFormat="1" ht="23.25" customHeight="1">
      <c r="C26" s="1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 s="15" customFormat="1" ht="23.25" customHeight="1">
      <c r="A27" s="20" t="s">
        <v>12</v>
      </c>
      <c r="C27" s="17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s="15" customFormat="1" ht="23.25" customHeight="1">
      <c r="A28" s="123" t="s">
        <v>1</v>
      </c>
      <c r="B28" s="124"/>
      <c r="C28" s="121" t="s">
        <v>10</v>
      </c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s="15" customFormat="1" ht="23.25" customHeight="1">
      <c r="A29" s="125"/>
      <c r="B29" s="126"/>
      <c r="C29" s="122"/>
      <c r="D29" s="18" t="s">
        <v>44</v>
      </c>
      <c r="E29" s="18" t="s">
        <v>47</v>
      </c>
      <c r="F29" s="18" t="s">
        <v>48</v>
      </c>
      <c r="G29" s="18" t="s">
        <v>49</v>
      </c>
      <c r="H29" s="18" t="s">
        <v>46</v>
      </c>
      <c r="I29" s="18" t="s">
        <v>63</v>
      </c>
      <c r="J29" s="18" t="s">
        <v>64</v>
      </c>
      <c r="K29" s="18" t="s">
        <v>67</v>
      </c>
      <c r="L29" s="18" t="s">
        <v>69</v>
      </c>
      <c r="M29" s="19" t="s">
        <v>77</v>
      </c>
    </row>
    <row r="30" spans="1:13" s="15" customFormat="1" ht="23.25" customHeight="1">
      <c r="A30" s="41" t="s">
        <v>3</v>
      </c>
      <c r="B30" s="42"/>
      <c r="C30" s="87"/>
      <c r="D30" s="89">
        <f aca="true" t="shared" si="8" ref="D30:M30">ROUND(D7/D46,5)*1000</f>
        <v>2365.88</v>
      </c>
      <c r="E30" s="89">
        <f>ROUND(E7/E46,6)*1000</f>
        <v>2318.216</v>
      </c>
      <c r="F30" s="89">
        <f t="shared" si="8"/>
        <v>2345.13</v>
      </c>
      <c r="G30" s="89">
        <f t="shared" si="8"/>
        <v>2378.5699999999997</v>
      </c>
      <c r="H30" s="89">
        <f t="shared" si="8"/>
        <v>2402</v>
      </c>
      <c r="I30" s="89">
        <f t="shared" si="8"/>
        <v>2446.33</v>
      </c>
      <c r="J30" s="89">
        <f t="shared" si="8"/>
        <v>2568.01</v>
      </c>
      <c r="K30" s="89">
        <f t="shared" si="8"/>
        <v>2333.62</v>
      </c>
      <c r="L30" s="89">
        <f t="shared" si="8"/>
        <v>2259.64</v>
      </c>
      <c r="M30" s="90">
        <f t="shared" si="8"/>
        <v>2378.7799999999997</v>
      </c>
    </row>
    <row r="31" spans="1:13" s="15" customFormat="1" ht="23.25" customHeight="1">
      <c r="A31" s="37" t="s">
        <v>6</v>
      </c>
      <c r="B31" s="38"/>
      <c r="C31" s="66" t="s">
        <v>73</v>
      </c>
      <c r="D31" s="53">
        <v>2527</v>
      </c>
      <c r="E31" s="53">
        <v>2499</v>
      </c>
      <c r="F31" s="53">
        <v>2485</v>
      </c>
      <c r="G31" s="53">
        <v>2510</v>
      </c>
      <c r="H31" s="53">
        <v>2507</v>
      </c>
      <c r="I31" s="53">
        <v>2584</v>
      </c>
      <c r="J31" s="53">
        <v>2705</v>
      </c>
      <c r="K31" s="53">
        <v>2446</v>
      </c>
      <c r="L31" s="53">
        <v>2345</v>
      </c>
      <c r="M31" s="61">
        <v>2464</v>
      </c>
    </row>
    <row r="32" spans="1:13" s="15" customFormat="1" ht="23.25" customHeight="1">
      <c r="A32" s="91" t="s">
        <v>9</v>
      </c>
      <c r="B32" s="92"/>
      <c r="C32" s="87"/>
      <c r="D32" s="62">
        <v>2883</v>
      </c>
      <c r="E32" s="62">
        <v>2855</v>
      </c>
      <c r="F32" s="62">
        <v>2883</v>
      </c>
      <c r="G32" s="62">
        <v>2897</v>
      </c>
      <c r="H32" s="62">
        <v>2929</v>
      </c>
      <c r="I32" s="62">
        <v>2958</v>
      </c>
      <c r="J32" s="62">
        <v>2978</v>
      </c>
      <c r="K32" s="62">
        <v>2773</v>
      </c>
      <c r="L32" s="62">
        <v>2689</v>
      </c>
      <c r="M32" s="63">
        <v>2752</v>
      </c>
    </row>
    <row r="33" spans="1:13" s="15" customFormat="1" ht="23.25" customHeight="1">
      <c r="A33" s="41" t="s">
        <v>13</v>
      </c>
      <c r="B33" s="42"/>
      <c r="C33" s="119" t="s">
        <v>43</v>
      </c>
      <c r="D33" s="57">
        <f>ROUND(D30/D31*100,2)</f>
        <v>93.62</v>
      </c>
      <c r="E33" s="57">
        <f aca="true" t="shared" si="9" ref="E33:M33">ROUND(E30/E31*100,2)</f>
        <v>92.77</v>
      </c>
      <c r="F33" s="57">
        <f t="shared" si="9"/>
        <v>94.37</v>
      </c>
      <c r="G33" s="57">
        <f t="shared" si="9"/>
        <v>94.76</v>
      </c>
      <c r="H33" s="57">
        <f t="shared" si="9"/>
        <v>95.81</v>
      </c>
      <c r="I33" s="57">
        <f t="shared" si="9"/>
        <v>94.67</v>
      </c>
      <c r="J33" s="57">
        <f t="shared" si="9"/>
        <v>94.94</v>
      </c>
      <c r="K33" s="57">
        <f t="shared" si="9"/>
        <v>95.41</v>
      </c>
      <c r="L33" s="57">
        <f t="shared" si="9"/>
        <v>96.36</v>
      </c>
      <c r="M33" s="34">
        <f t="shared" si="9"/>
        <v>96.54</v>
      </c>
    </row>
    <row r="34" spans="1:13" s="15" customFormat="1" ht="23.25" customHeight="1">
      <c r="A34" s="39" t="s">
        <v>14</v>
      </c>
      <c r="B34" s="40"/>
      <c r="C34" s="120"/>
      <c r="D34" s="35">
        <f aca="true" t="shared" si="10" ref="D34:M34">ROUND(D30/D32*100,2)</f>
        <v>82.06</v>
      </c>
      <c r="E34" s="35">
        <f t="shared" si="10"/>
        <v>81.2</v>
      </c>
      <c r="F34" s="35">
        <f t="shared" si="10"/>
        <v>81.34</v>
      </c>
      <c r="G34" s="35">
        <f t="shared" si="10"/>
        <v>82.1</v>
      </c>
      <c r="H34" s="35">
        <f t="shared" si="10"/>
        <v>82.01</v>
      </c>
      <c r="I34" s="35">
        <f t="shared" si="10"/>
        <v>82.7</v>
      </c>
      <c r="J34" s="35">
        <f t="shared" si="10"/>
        <v>86.23</v>
      </c>
      <c r="K34" s="35">
        <f t="shared" si="10"/>
        <v>84.16</v>
      </c>
      <c r="L34" s="35">
        <f t="shared" si="10"/>
        <v>84.03</v>
      </c>
      <c r="M34" s="58">
        <f t="shared" si="10"/>
        <v>86.44</v>
      </c>
    </row>
    <row r="35" spans="1:13" s="15" customFormat="1" ht="14.25" customHeight="1">
      <c r="A35" s="86"/>
      <c r="B35" s="86"/>
      <c r="C35" s="17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s="15" customFormat="1" ht="15.75" customHeight="1">
      <c r="A36" s="123" t="s">
        <v>1</v>
      </c>
      <c r="B36" s="124"/>
      <c r="C36" s="121" t="s">
        <v>10</v>
      </c>
      <c r="D36" s="23"/>
      <c r="E36" s="23"/>
      <c r="F36" s="23"/>
      <c r="G36" s="23"/>
      <c r="H36" s="23"/>
      <c r="I36" s="23"/>
      <c r="J36" s="23"/>
      <c r="K36" s="23"/>
      <c r="L36" s="23"/>
      <c r="M36" s="24"/>
    </row>
    <row r="37" spans="1:13" s="15" customFormat="1" ht="15.75" customHeight="1">
      <c r="A37" s="125"/>
      <c r="B37" s="126"/>
      <c r="C37" s="122"/>
      <c r="D37" s="18" t="s">
        <v>44</v>
      </c>
      <c r="E37" s="18" t="s">
        <v>47</v>
      </c>
      <c r="F37" s="18" t="s">
        <v>48</v>
      </c>
      <c r="G37" s="18" t="s">
        <v>49</v>
      </c>
      <c r="H37" s="18" t="s">
        <v>46</v>
      </c>
      <c r="I37" s="18" t="s">
        <v>63</v>
      </c>
      <c r="J37" s="18" t="s">
        <v>64</v>
      </c>
      <c r="K37" s="18" t="s">
        <v>67</v>
      </c>
      <c r="L37" s="18" t="s">
        <v>69</v>
      </c>
      <c r="M37" s="19" t="s">
        <v>77</v>
      </c>
    </row>
    <row r="38" spans="1:13" s="15" customFormat="1" ht="23.25" customHeight="1">
      <c r="A38" s="37" t="s">
        <v>3</v>
      </c>
      <c r="B38" s="38"/>
      <c r="C38" s="87"/>
      <c r="D38" s="43">
        <v>0</v>
      </c>
      <c r="E38" s="43">
        <f aca="true" t="shared" si="11" ref="E38:L38">ROUND((E30-D30)/D30*100,2)</f>
        <v>-2.01</v>
      </c>
      <c r="F38" s="43">
        <f t="shared" si="11"/>
        <v>1.16</v>
      </c>
      <c r="G38" s="43">
        <f t="shared" si="11"/>
        <v>1.43</v>
      </c>
      <c r="H38" s="43">
        <f t="shared" si="11"/>
        <v>0.99</v>
      </c>
      <c r="I38" s="43">
        <f t="shared" si="11"/>
        <v>1.85</v>
      </c>
      <c r="J38" s="43">
        <f t="shared" si="11"/>
        <v>4.97</v>
      </c>
      <c r="K38" s="43">
        <f t="shared" si="11"/>
        <v>-9.13</v>
      </c>
      <c r="L38" s="43">
        <f t="shared" si="11"/>
        <v>-3.17</v>
      </c>
      <c r="M38" s="48">
        <f>ROUND((M30-L30)/L30*100,2)</f>
        <v>5.27</v>
      </c>
    </row>
    <row r="39" spans="1:13" s="15" customFormat="1" ht="23.25" customHeight="1">
      <c r="A39" s="37" t="s">
        <v>6</v>
      </c>
      <c r="B39" s="38"/>
      <c r="C39" s="66" t="s">
        <v>72</v>
      </c>
      <c r="D39" s="43">
        <v>0</v>
      </c>
      <c r="E39" s="43">
        <f aca="true" t="shared" si="12" ref="E39:L39">ROUND((E31-D31)/D31*100,2)</f>
        <v>-1.11</v>
      </c>
      <c r="F39" s="43">
        <f t="shared" si="12"/>
        <v>-0.56</v>
      </c>
      <c r="G39" s="43">
        <f t="shared" si="12"/>
        <v>1.01</v>
      </c>
      <c r="H39" s="43">
        <f t="shared" si="12"/>
        <v>-0.12</v>
      </c>
      <c r="I39" s="43">
        <f t="shared" si="12"/>
        <v>3.07</v>
      </c>
      <c r="J39" s="43">
        <f t="shared" si="12"/>
        <v>4.68</v>
      </c>
      <c r="K39" s="43">
        <f t="shared" si="12"/>
        <v>-9.57</v>
      </c>
      <c r="L39" s="43">
        <f t="shared" si="12"/>
        <v>-4.13</v>
      </c>
      <c r="M39" s="48">
        <f>ROUND((M31-L31)/L31*100,2)</f>
        <v>5.07</v>
      </c>
    </row>
    <row r="40" spans="1:13" s="15" customFormat="1" ht="23.25" customHeight="1">
      <c r="A40" s="39" t="s">
        <v>9</v>
      </c>
      <c r="B40" s="40"/>
      <c r="C40" s="88"/>
      <c r="D40" s="49">
        <v>0</v>
      </c>
      <c r="E40" s="49">
        <f aca="true" t="shared" si="13" ref="E40:L40">ROUND((E32-D32)/D32*100,2)</f>
        <v>-0.97</v>
      </c>
      <c r="F40" s="49">
        <f t="shared" si="13"/>
        <v>0.98</v>
      </c>
      <c r="G40" s="49">
        <f t="shared" si="13"/>
        <v>0.49</v>
      </c>
      <c r="H40" s="49">
        <f t="shared" si="13"/>
        <v>1.1</v>
      </c>
      <c r="I40" s="49">
        <f t="shared" si="13"/>
        <v>0.99</v>
      </c>
      <c r="J40" s="49">
        <f t="shared" si="13"/>
        <v>0.68</v>
      </c>
      <c r="K40" s="49">
        <f t="shared" si="13"/>
        <v>-6.88</v>
      </c>
      <c r="L40" s="49">
        <f t="shared" si="13"/>
        <v>-3.03</v>
      </c>
      <c r="M40" s="50">
        <f>ROUND((M32-L32)/L32*100,2)</f>
        <v>2.34</v>
      </c>
    </row>
    <row r="41" spans="1:13" s="15" customFormat="1" ht="15" customHeight="1">
      <c r="A41" s="64" t="s">
        <v>76</v>
      </c>
      <c r="C41" s="17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ht="15" customHeight="1">
      <c r="A42" s="5" t="s">
        <v>59</v>
      </c>
    </row>
    <row r="43" ht="23.25" customHeight="1"/>
    <row r="44" spans="1:13" ht="23.25" customHeight="1">
      <c r="A44" s="84" t="s">
        <v>61</v>
      </c>
      <c r="B44" s="36"/>
      <c r="C44" s="8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4" ht="23.25" customHeight="1">
      <c r="A45" s="73" t="s">
        <v>1</v>
      </c>
      <c r="B45" s="74"/>
      <c r="C45" s="6" t="s">
        <v>10</v>
      </c>
      <c r="D45" s="11" t="s">
        <v>44</v>
      </c>
      <c r="E45" s="11" t="s">
        <v>47</v>
      </c>
      <c r="F45" s="11" t="s">
        <v>48</v>
      </c>
      <c r="G45" s="11" t="s">
        <v>49</v>
      </c>
      <c r="H45" s="11" t="s">
        <v>46</v>
      </c>
      <c r="I45" s="11" t="s">
        <v>63</v>
      </c>
      <c r="J45" s="11" t="s">
        <v>64</v>
      </c>
      <c r="K45" s="11" t="s">
        <v>67</v>
      </c>
      <c r="L45" s="11" t="s">
        <v>69</v>
      </c>
      <c r="M45" s="12" t="s">
        <v>77</v>
      </c>
      <c r="N45" s="80"/>
    </row>
    <row r="46" spans="1:14" ht="23.25" customHeight="1">
      <c r="A46" s="75" t="s">
        <v>65</v>
      </c>
      <c r="B46" s="76" t="s">
        <v>24</v>
      </c>
      <c r="C46" s="77" t="s">
        <v>16</v>
      </c>
      <c r="D46" s="78">
        <v>146938</v>
      </c>
      <c r="E46" s="78">
        <v>145816</v>
      </c>
      <c r="F46" s="78">
        <v>144513</v>
      </c>
      <c r="G46" s="78">
        <v>143515</v>
      </c>
      <c r="H46" s="78">
        <v>142384</v>
      </c>
      <c r="I46" s="78">
        <v>141522</v>
      </c>
      <c r="J46" s="78">
        <v>140280</v>
      </c>
      <c r="K46" s="78">
        <v>138916</v>
      </c>
      <c r="L46" s="78">
        <v>137899</v>
      </c>
      <c r="M46" s="79">
        <v>136623</v>
      </c>
      <c r="N46" s="80"/>
    </row>
    <row r="47" spans="1:14" ht="23.25" customHeight="1">
      <c r="A47" s="69" t="s">
        <v>66</v>
      </c>
      <c r="B47" s="70" t="s">
        <v>23</v>
      </c>
      <c r="C47" s="7" t="s">
        <v>15</v>
      </c>
      <c r="D47" s="51">
        <v>44610</v>
      </c>
      <c r="E47" s="51">
        <v>44799</v>
      </c>
      <c r="F47" s="51">
        <v>44997</v>
      </c>
      <c r="G47" s="51">
        <v>45293</v>
      </c>
      <c r="H47" s="51">
        <v>45493</v>
      </c>
      <c r="I47" s="51">
        <v>45793</v>
      </c>
      <c r="J47" s="51">
        <v>45701</v>
      </c>
      <c r="K47" s="51">
        <v>45531</v>
      </c>
      <c r="L47" s="51">
        <v>45564</v>
      </c>
      <c r="M47" s="52">
        <v>45514</v>
      </c>
      <c r="N47" s="80"/>
    </row>
    <row r="48" spans="1:14" ht="23.25" customHeight="1">
      <c r="A48" s="69" t="s">
        <v>29</v>
      </c>
      <c r="B48" s="70" t="s">
        <v>25</v>
      </c>
      <c r="C48" s="7" t="s">
        <v>16</v>
      </c>
      <c r="D48" s="51">
        <v>0</v>
      </c>
      <c r="E48" s="51">
        <v>0</v>
      </c>
      <c r="F48" s="51">
        <v>0</v>
      </c>
      <c r="G48" s="51">
        <v>0</v>
      </c>
      <c r="H48" s="51">
        <v>71557</v>
      </c>
      <c r="I48" s="51">
        <v>0</v>
      </c>
      <c r="J48" s="51">
        <v>0</v>
      </c>
      <c r="K48" s="51">
        <v>0</v>
      </c>
      <c r="L48" s="51">
        <v>0</v>
      </c>
      <c r="M48" s="52">
        <v>65987</v>
      </c>
      <c r="N48" s="80"/>
    </row>
    <row r="49" spans="1:14" ht="23.25" customHeight="1">
      <c r="A49" s="69" t="s">
        <v>30</v>
      </c>
      <c r="B49" s="70" t="s">
        <v>53</v>
      </c>
      <c r="C49" s="7" t="s">
        <v>17</v>
      </c>
      <c r="D49" s="51">
        <v>0</v>
      </c>
      <c r="E49" s="51">
        <v>0</v>
      </c>
      <c r="F49" s="51">
        <v>0</v>
      </c>
      <c r="G49" s="51">
        <v>0</v>
      </c>
      <c r="H49" s="51">
        <v>5444</v>
      </c>
      <c r="I49" s="51">
        <v>0</v>
      </c>
      <c r="J49" s="51">
        <v>0</v>
      </c>
      <c r="K49" s="51">
        <v>0</v>
      </c>
      <c r="L49" s="51">
        <v>0</v>
      </c>
      <c r="M49" s="52">
        <v>4538</v>
      </c>
      <c r="N49" s="80"/>
    </row>
    <row r="50" spans="1:14" ht="23.25" customHeight="1">
      <c r="A50" s="69" t="s">
        <v>31</v>
      </c>
      <c r="B50" s="70" t="s">
        <v>52</v>
      </c>
      <c r="C50" s="7" t="s">
        <v>16</v>
      </c>
      <c r="D50" s="51">
        <v>0</v>
      </c>
      <c r="E50" s="51">
        <v>0</v>
      </c>
      <c r="F50" s="51">
        <v>0</v>
      </c>
      <c r="G50" s="51">
        <v>0</v>
      </c>
      <c r="H50" s="51">
        <v>27754</v>
      </c>
      <c r="I50" s="51">
        <v>0</v>
      </c>
      <c r="J50" s="51">
        <v>0</v>
      </c>
      <c r="K50" s="51">
        <v>0</v>
      </c>
      <c r="L50" s="51">
        <v>0</v>
      </c>
      <c r="M50" s="52">
        <v>21959</v>
      </c>
      <c r="N50" s="80"/>
    </row>
    <row r="51" spans="1:14" ht="23.25" customHeight="1">
      <c r="A51" s="69" t="s">
        <v>32</v>
      </c>
      <c r="B51" s="70" t="s">
        <v>55</v>
      </c>
      <c r="C51" s="7" t="s">
        <v>18</v>
      </c>
      <c r="D51" s="51">
        <v>2930</v>
      </c>
      <c r="E51" s="51">
        <v>2803</v>
      </c>
      <c r="F51" s="51">
        <v>3000</v>
      </c>
      <c r="G51" s="51">
        <v>2613</v>
      </c>
      <c r="H51" s="51">
        <v>2646</v>
      </c>
      <c r="I51" s="51">
        <v>2624</v>
      </c>
      <c r="J51" s="51">
        <v>0</v>
      </c>
      <c r="K51" s="51">
        <v>0</v>
      </c>
      <c r="L51" s="51">
        <v>0</v>
      </c>
      <c r="M51" s="52">
        <v>0</v>
      </c>
      <c r="N51" s="80"/>
    </row>
    <row r="52" spans="1:14" ht="23.25" customHeight="1">
      <c r="A52" s="69" t="s">
        <v>33</v>
      </c>
      <c r="B52" s="70" t="s">
        <v>26</v>
      </c>
      <c r="C52" s="7" t="s">
        <v>19</v>
      </c>
      <c r="D52" s="51">
        <v>0</v>
      </c>
      <c r="E52" s="51">
        <v>0</v>
      </c>
      <c r="F52" s="51">
        <v>588</v>
      </c>
      <c r="G52" s="51">
        <v>0</v>
      </c>
      <c r="H52" s="51">
        <v>544</v>
      </c>
      <c r="I52" s="51">
        <v>0</v>
      </c>
      <c r="J52" s="51">
        <v>0</v>
      </c>
      <c r="K52" s="51">
        <v>530</v>
      </c>
      <c r="L52" s="51">
        <v>0</v>
      </c>
      <c r="M52" s="52">
        <v>0</v>
      </c>
      <c r="N52" s="80"/>
    </row>
    <row r="53" spans="1:14" ht="23.25" customHeight="1">
      <c r="A53" s="69" t="s">
        <v>34</v>
      </c>
      <c r="B53" s="70" t="s">
        <v>27</v>
      </c>
      <c r="C53" s="7" t="s">
        <v>16</v>
      </c>
      <c r="D53" s="51">
        <v>0</v>
      </c>
      <c r="E53" s="51">
        <v>0</v>
      </c>
      <c r="F53" s="51">
        <v>13866</v>
      </c>
      <c r="G53" s="51">
        <v>0</v>
      </c>
      <c r="H53" s="51">
        <v>14124</v>
      </c>
      <c r="I53" s="51">
        <v>0</v>
      </c>
      <c r="J53" s="51">
        <v>0</v>
      </c>
      <c r="K53" s="51">
        <v>14153</v>
      </c>
      <c r="L53" s="51">
        <v>0</v>
      </c>
      <c r="M53" s="52">
        <v>0</v>
      </c>
      <c r="N53" s="80"/>
    </row>
    <row r="54" spans="1:14" ht="23.25" customHeight="1">
      <c r="A54" s="69" t="s">
        <v>35</v>
      </c>
      <c r="B54" s="70" t="s">
        <v>28</v>
      </c>
      <c r="C54" s="7" t="s">
        <v>20</v>
      </c>
      <c r="D54" s="51">
        <v>0</v>
      </c>
      <c r="E54" s="51">
        <v>0</v>
      </c>
      <c r="F54" s="51">
        <v>227312</v>
      </c>
      <c r="G54" s="51">
        <v>0</v>
      </c>
      <c r="H54" s="51">
        <v>271335</v>
      </c>
      <c r="I54" s="51">
        <v>0</v>
      </c>
      <c r="J54" s="51">
        <v>0</v>
      </c>
      <c r="K54" s="51">
        <v>313232</v>
      </c>
      <c r="L54" s="51">
        <v>0</v>
      </c>
      <c r="M54" s="52">
        <v>0</v>
      </c>
      <c r="N54" s="80"/>
    </row>
    <row r="55" spans="1:14" ht="23.25" customHeight="1">
      <c r="A55" s="69" t="s">
        <v>36</v>
      </c>
      <c r="B55" s="70" t="s">
        <v>40</v>
      </c>
      <c r="C55" s="7" t="s">
        <v>21</v>
      </c>
      <c r="D55" s="51">
        <v>0</v>
      </c>
      <c r="E55" s="51">
        <v>2373</v>
      </c>
      <c r="F55" s="51">
        <v>0</v>
      </c>
      <c r="G55" s="51">
        <v>2309</v>
      </c>
      <c r="H55" s="51">
        <v>0</v>
      </c>
      <c r="I55" s="51">
        <v>0</v>
      </c>
      <c r="J55" s="51">
        <v>2079</v>
      </c>
      <c r="K55" s="51">
        <v>0</v>
      </c>
      <c r="L55" s="51">
        <v>0</v>
      </c>
      <c r="M55" s="52">
        <v>0</v>
      </c>
      <c r="N55" s="80"/>
    </row>
    <row r="56" spans="1:14" ht="23.25" customHeight="1">
      <c r="A56" s="69" t="s">
        <v>37</v>
      </c>
      <c r="B56" s="70" t="s">
        <v>41</v>
      </c>
      <c r="C56" s="7" t="s">
        <v>16</v>
      </c>
      <c r="D56" s="53">
        <v>0</v>
      </c>
      <c r="E56" s="53">
        <v>0</v>
      </c>
      <c r="F56" s="53">
        <v>0</v>
      </c>
      <c r="G56" s="53">
        <v>11770</v>
      </c>
      <c r="H56" s="51">
        <v>0</v>
      </c>
      <c r="I56" s="51">
        <v>0</v>
      </c>
      <c r="J56" s="51">
        <v>10869</v>
      </c>
      <c r="K56" s="51">
        <v>0</v>
      </c>
      <c r="L56" s="51">
        <v>0</v>
      </c>
      <c r="M56" s="52">
        <v>0</v>
      </c>
      <c r="N56" s="80"/>
    </row>
    <row r="57" spans="1:14" ht="23.25" customHeight="1">
      <c r="A57" s="69" t="s">
        <v>38</v>
      </c>
      <c r="B57" s="70" t="s">
        <v>60</v>
      </c>
      <c r="C57" s="7" t="s">
        <v>20</v>
      </c>
      <c r="D57" s="53">
        <v>0</v>
      </c>
      <c r="E57" s="53">
        <v>235587</v>
      </c>
      <c r="F57" s="53">
        <v>0</v>
      </c>
      <c r="G57" s="53">
        <v>232864</v>
      </c>
      <c r="H57" s="51">
        <v>0</v>
      </c>
      <c r="I57" s="51">
        <v>0</v>
      </c>
      <c r="J57" s="51">
        <v>220963</v>
      </c>
      <c r="K57" s="51">
        <v>0</v>
      </c>
      <c r="L57" s="51">
        <v>0</v>
      </c>
      <c r="M57" s="52">
        <v>0</v>
      </c>
      <c r="N57" s="80"/>
    </row>
    <row r="58" spans="1:14" ht="23.25" customHeight="1">
      <c r="A58" s="71" t="s">
        <v>39</v>
      </c>
      <c r="B58" s="72" t="s">
        <v>58</v>
      </c>
      <c r="C58" s="8" t="s">
        <v>19</v>
      </c>
      <c r="D58" s="55">
        <v>8459</v>
      </c>
      <c r="E58" s="55">
        <v>0</v>
      </c>
      <c r="F58" s="55">
        <v>0</v>
      </c>
      <c r="G58" s="55">
        <v>0</v>
      </c>
      <c r="H58" s="54">
        <v>0</v>
      </c>
      <c r="I58" s="54">
        <v>7827</v>
      </c>
      <c r="J58" s="54">
        <v>0</v>
      </c>
      <c r="K58" s="54">
        <v>0</v>
      </c>
      <c r="L58" s="54">
        <v>0</v>
      </c>
      <c r="M58" s="56">
        <v>0</v>
      </c>
      <c r="N58" s="80"/>
    </row>
    <row r="59" spans="1:13" s="1" customFormat="1" ht="15" customHeight="1">
      <c r="A59" s="81" t="s">
        <v>79</v>
      </c>
      <c r="B59" s="82"/>
      <c r="C59" s="83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3" s="1" customFormat="1" ht="15" customHeight="1">
      <c r="A60" s="9" t="s">
        <v>45</v>
      </c>
      <c r="C60" s="5"/>
    </row>
    <row r="61" spans="1:3" s="1" customFormat="1" ht="15" customHeight="1">
      <c r="A61" s="9" t="s">
        <v>54</v>
      </c>
      <c r="C61" s="5"/>
    </row>
    <row r="62" spans="1:3" s="1" customFormat="1" ht="15" customHeight="1">
      <c r="A62" s="9" t="s">
        <v>56</v>
      </c>
      <c r="C62" s="5"/>
    </row>
    <row r="63" spans="1:3" s="1" customFormat="1" ht="15" customHeight="1">
      <c r="A63" s="9" t="s">
        <v>68</v>
      </c>
      <c r="C63" s="5"/>
    </row>
    <row r="64" spans="1:3" s="1" customFormat="1" ht="15" customHeight="1">
      <c r="A64" s="9" t="s">
        <v>57</v>
      </c>
      <c r="C64" s="5"/>
    </row>
    <row r="65" spans="1:3" s="1" customFormat="1" ht="15" customHeight="1">
      <c r="A65" s="9" t="s">
        <v>78</v>
      </c>
      <c r="C65" s="5"/>
    </row>
  </sheetData>
  <sheetProtection/>
  <mergeCells count="13">
    <mergeCell ref="A4:B5"/>
    <mergeCell ref="A15:B16"/>
    <mergeCell ref="C15:C16"/>
    <mergeCell ref="C4:C5"/>
    <mergeCell ref="C6:C7"/>
    <mergeCell ref="A6:A7"/>
    <mergeCell ref="C33:C34"/>
    <mergeCell ref="C36:C37"/>
    <mergeCell ref="A36:B37"/>
    <mergeCell ref="A17:A18"/>
    <mergeCell ref="C17:C18"/>
    <mergeCell ref="A28:B29"/>
    <mergeCell ref="C28:C29"/>
  </mergeCells>
  <printOptions/>
  <pageMargins left="0.5511811023622047" right="0.3937007874015748" top="0.1968503937007874" bottom="0.1968503937007874" header="0.1968503937007874" footer="0.11811023622047245"/>
  <pageSetup firstPageNumber="7" useFirstPageNumber="1" fitToHeight="1" fitToWidth="1" horizontalDpi="600" verticalDpi="600" orientation="portrait" paperSize="9" scale="64" r:id="rId1"/>
  <headerFooter alignWithMargins="0">
    <oddFooter>&amp;C&amp;"Century,標準"&amp;8 7</oddFooter>
  </headerFooter>
  <ignoredErrors>
    <ignoredError sqref="A46: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P1513</cp:lastModifiedBy>
  <cp:lastPrinted>2013-07-11T02:06:13Z</cp:lastPrinted>
  <dcterms:created xsi:type="dcterms:W3CDTF">2003-06-30T04:53:46Z</dcterms:created>
  <dcterms:modified xsi:type="dcterms:W3CDTF">2013-07-11T04:37:24Z</dcterms:modified>
  <cp:category/>
  <cp:version/>
  <cp:contentType/>
  <cp:contentStatus/>
</cp:coreProperties>
</file>